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zivatel\Documents\PETR\Petr - 2025\DRÁHA\080_2025 - Blatec, Kožušany\Mapové podklady\4 SEZNAM SOUŘADNIC PODROBNÝCH BODŮ\"/>
    </mc:Choice>
  </mc:AlternateContent>
  <xr:revisionPtr revIDLastSave="0" documentId="13_ncr:1_{62056701-364A-46BD-9732-7BAD696FF671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výpočet" sheetId="1" r:id="rId1"/>
    <sheet name="x" sheetId="2" state="hidden" r:id="rId2"/>
    <sheet name="návod" sheetId="3" r:id="rId3"/>
  </sheets>
  <definedNames>
    <definedName name="_xlnm.Print_Area" localSheetId="0">výpočet!$A$1:$M$15</definedName>
    <definedName name="Up___3_cm">x!$B$2</definedName>
  </definedNames>
  <calcPr calcId="191029"/>
</workbook>
</file>

<file path=xl/calcChain.xml><?xml version="1.0" encoding="utf-8"?>
<calcChain xmlns="http://schemas.openxmlformats.org/spreadsheetml/2006/main">
  <c r="J10" i="1" l="1"/>
  <c r="L10" i="1"/>
  <c r="J11" i="1"/>
  <c r="L11" i="1"/>
  <c r="J12" i="1"/>
  <c r="L12" i="1"/>
  <c r="J13" i="1"/>
  <c r="L13" i="1"/>
  <c r="J14" i="1"/>
  <c r="L14" i="1"/>
  <c r="J15" i="1"/>
  <c r="L15" i="1"/>
  <c r="E5" i="1"/>
  <c r="E3" i="1"/>
  <c r="K12" i="1" l="1"/>
  <c r="K13" i="1"/>
  <c r="M13" i="1"/>
  <c r="M12" i="1"/>
  <c r="M15" i="1"/>
  <c r="M11" i="1"/>
  <c r="K15" i="1"/>
  <c r="K11" i="1"/>
  <c r="M14" i="1"/>
  <c r="M10" i="1"/>
  <c r="K14" i="1"/>
  <c r="K10" i="1"/>
  <c r="I5" i="1" l="1"/>
  <c r="F5" i="1" l="1"/>
  <c r="H5" i="1" l="1"/>
  <c r="G5" i="1"/>
  <c r="F3" i="1"/>
  <c r="G3" i="1" l="1"/>
  <c r="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Röschl Jiří, Ing.</author>
  </authors>
  <commentList>
    <comment ref="E2" authorId="0" shapeId="0" xr:uid="{00000000-0006-0000-0000-000001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polohovou přesnost měřených podrobných bodů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3" authorId="0" shapeId="0" xr:uid="{00000000-0006-0000-0000-000002000000}">
      <text>
        <r>
          <rPr>
            <b/>
            <sz val="7"/>
            <color indexed="81"/>
            <rFont val="Verdana"/>
            <family val="2"/>
            <charset val="238"/>
          </rPr>
          <t>PŘESNOST SPLNĚNA</t>
        </r>
        <r>
          <rPr>
            <sz val="7"/>
            <color indexed="81"/>
            <rFont val="Verdana"/>
            <family val="2"/>
            <charset val="238"/>
          </rPr>
          <t xml:space="preserve">
- nejsou překročené mezní odchylky (100% měření v pořádku)
</t>
        </r>
        <r>
          <rPr>
            <b/>
            <sz val="7"/>
            <color indexed="81"/>
            <rFont val="Verdana"/>
            <family val="2"/>
            <charset val="238"/>
          </rPr>
          <t xml:space="preserve">
PŘESNOST PŘEKROČENA</t>
        </r>
        <r>
          <rPr>
            <sz val="7"/>
            <color indexed="81"/>
            <rFont val="Verdana"/>
            <family val="2"/>
            <charset val="238"/>
          </rPr>
          <t xml:space="preserve">
- mezní odchylka překročena v maximálně 5% případů o 20% stanovené mezní odchylky.
</t>
        </r>
        <r>
          <rPr>
            <b/>
            <sz val="7"/>
            <color indexed="81"/>
            <rFont val="Verdana"/>
            <family val="2"/>
            <charset val="238"/>
          </rPr>
          <t>NEVYHOVUJÍCÍ PŘESNOST</t>
        </r>
        <r>
          <rPr>
            <sz val="7"/>
            <color indexed="81"/>
            <rFont val="Verdana"/>
            <family val="2"/>
            <charset val="238"/>
          </rPr>
          <t xml:space="preserve">
- mezní odchylka na minimálně jednom IB překročena o více než 20% hodnoty mezní odchylky
nebo více než 5% vypočtených polohových nebo výškových odchylek překročilo stanovenou mezní odchylku</t>
        </r>
      </text>
    </comment>
    <comment ref="E4" authorId="0" shapeId="0" xr:uid="{00000000-0006-0000-0000-000003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výškovou přesnost měřených podrobných bodů</t>
        </r>
      </text>
    </comment>
    <comment ref="E6" authorId="0" shapeId="0" xr:uid="{00000000-0006-0000-0000-000004000000}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sharedStrings.xml><?xml version="1.0" encoding="utf-8"?>
<sst xmlns="http://schemas.openxmlformats.org/spreadsheetml/2006/main" count="67" uniqueCount="59">
  <si>
    <t>Č.B. - měř</t>
  </si>
  <si>
    <t>Č.B. - kontr.</t>
  </si>
  <si>
    <t>Y</t>
  </si>
  <si>
    <t>X</t>
  </si>
  <si>
    <t>H</t>
  </si>
  <si>
    <t>2. TP</t>
  </si>
  <si>
    <t>3. TP</t>
  </si>
  <si>
    <t>požadovaná pol. přesnost</t>
  </si>
  <si>
    <t>požadovaná výš. přesnost</t>
  </si>
  <si>
    <t>Kontrolní měření s výrazně vyšší přesnosti</t>
  </si>
  <si>
    <t>ANO</t>
  </si>
  <si>
    <t>NE</t>
  </si>
  <si>
    <t>Parametry</t>
  </si>
  <si>
    <t>Hodnoty</t>
  </si>
  <si>
    <t>počet překročených IB</t>
  </si>
  <si>
    <t>splněno procetuálně</t>
  </si>
  <si>
    <t>Tabulka slouží pro výpočet odchylek na identických, překrytových a kontrolních bodech
a pro následné testování a ověření dosažené přesnosti měření a určení podrobných bodů.</t>
  </si>
  <si>
    <t>Vstupní data</t>
  </si>
  <si>
    <t>Nastavení</t>
  </si>
  <si>
    <t xml:space="preserve">Formou výběru v číselníku se volí nastavení buněk označených </t>
  </si>
  <si>
    <t>● polohová přesnost - kritérium přesnosti pro které se testují měřené souřadnice (viz poznámka)</t>
  </si>
  <si>
    <t>● výšková přesnost - kritérium přesnosti pro které se testují měřené výšky (viz poznámka)</t>
  </si>
  <si>
    <t>Vyhodnocení</t>
  </si>
  <si>
    <t>PŘESNOST SPLNĚNA</t>
  </si>
  <si>
    <t>PŘESNOST PŘEKROČENA</t>
  </si>
  <si>
    <t>NEVYHOVUJÍCÍ PŘESNOST</t>
  </si>
  <si>
    <t>Sledují se následující parametry:</t>
  </si>
  <si>
    <t>● počet překročených mezních odchylek u jednotlivých identických a kontrolních bodů</t>
  </si>
  <si>
    <t>● procentuální vyjádření počtu vyhovujících mezních polohových a souřadnicových odchylek 
   vůči všem testovaným bodům</t>
  </si>
  <si>
    <t>vyhodnocení výsledné přesnosti</t>
  </si>
  <si>
    <t>● údaj vhodnocení výsledné přesnosti (viz poznámka):</t>
  </si>
  <si>
    <t xml:space="preserve">   nebo více než 5% vypočtených polohových nebo výškových odchylek překročilo stanovenou mezní odchylku</t>
  </si>
  <si>
    <t>Poznámky</t>
  </si>
  <si>
    <t>● Kritéria přesnosti jsou definována a neměnná, nelze stanovovat vlastní parametry</t>
  </si>
  <si>
    <t>● doplňující údaje:</t>
  </si>
  <si>
    <t>− nejsou překročené mezní odchylky (100% měření v pořádku)</t>
  </si>
  <si>
    <t>− mezní odchylka překročena v 0% až 5% případů o 20% stanovené mezní odchylky.</t>
  </si>
  <si>
    <t>− mezní odchylka na minimálně jednom IB překročena o více než 20% hodnoty mezní odchylky</t>
  </si>
  <si>
    <t>− jednotlivý bod, u kterého je překročena mezní odchylka, se zjištěná odchylka barevně zvýrazní</t>
  </si>
  <si>
    <t>− parametr výběrové směrodatné odchylky jako kritérium dle ČSN 01 3410.
   Posuzuje se pro 2. a 3. TP dle ČSN 01 3410, ve které jsou uvedeny i kritéria pro posouzení dosažené přesnosti.</t>
  </si>
  <si>
    <t>− Nastavením kritérií přesnosti se automaticky dopočtou povolené mezní odchylky</t>
  </si>
  <si>
    <t>Návod pro zadání a posouzení přesnosti</t>
  </si>
  <si>
    <t>Pro testování je potřeba vždy do tabulky nahrát souřadnice a výšky identických nebo kontrolních bodů
a to vždy jejich dvojí určení (původní - kontrolní).</t>
  </si>
  <si>
    <t>ΔP [mm]</t>
  </si>
  <si>
    <t>ΔH [mm]</t>
  </si>
  <si>
    <t>−   -                − žlutě, pokud dosažená odchylka překročila mezní</t>
  </si>
  <si>
    <t>−   x                − červeně, pokud dosažená odchylka překročila mezní o více než 20%</t>
  </si>
  <si>
    <t>● přesnost kontrolního zaměření - podrobné info v poznámce u příslušné buňky</t>
  </si>
  <si>
    <r>
      <t>směrodatná souřadnicová odchylka
S</t>
    </r>
    <r>
      <rPr>
        <vertAlign val="subscript"/>
        <sz val="7"/>
        <color theme="1"/>
        <rFont val="Verdana"/>
        <family val="2"/>
        <charset val="238"/>
      </rPr>
      <t>xy</t>
    </r>
  </si>
  <si>
    <r>
      <t>směrodatná výšková odchylka
S</t>
    </r>
    <r>
      <rPr>
        <vertAlign val="subscript"/>
        <sz val="7"/>
        <color theme="1"/>
        <rFont val="Verdana"/>
        <family val="2"/>
        <charset val="238"/>
      </rPr>
      <t>h</t>
    </r>
  </si>
  <si>
    <t>mezní pol. odch.                        [mm]</t>
  </si>
  <si>
    <t>mezní výš. odch.                        [mm]</t>
  </si>
  <si>
    <t>Popis a poznámky k měření:</t>
  </si>
  <si>
    <t>Stanovisko</t>
  </si>
  <si>
    <r>
      <t xml:space="preserve">● Tabulka se vyhodnocuje pro identické nebo kontrolní body jedné přesnosti,
  </t>
    </r>
    <r>
      <rPr>
        <b/>
        <sz val="11"/>
        <color theme="1"/>
        <rFont val="Verdana"/>
        <family val="2"/>
        <charset val="238"/>
      </rPr>
      <t xml:space="preserve"> nelze zadávat a vyhodnocovat body pro různé přesnosti určení!</t>
    </r>
  </si>
  <si>
    <t>pozn.</t>
  </si>
  <si>
    <t>δp = 3 cm</t>
  </si>
  <si>
    <t>δh = 3 cm</t>
  </si>
  <si>
    <r>
      <t xml:space="preserve">Vypočtená výběrová charakteristika přesnosti dle </t>
    </r>
    <r>
      <rPr>
        <sz val="7"/>
        <color theme="1"/>
        <rFont val="Verdana"/>
        <family val="2"/>
        <charset val="238"/>
      </rPr>
      <t>ČSN 01 3410 [mm]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</si>
</sst>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5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sz val="7"/>
      <color indexed="81"/>
      <name val="Verdana"/>
      <family val="2"/>
      <charset val="238"/>
    </font>
    <font>
      <b/>
      <sz val="7"/>
      <color indexed="8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7"/>
      <color theme="1"/>
      <name val="Verdana"/>
      <family val="2"/>
      <charset val="238"/>
    </font>
    <font>
      <vertAlign val="subscript"/>
      <sz val="7"/>
      <color theme="1"/>
      <name val="Verdana"/>
      <family val="2"/>
      <charset val="238"/>
    </font>
    <font>
      <sz val="8"/>
      <name val="Verdan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0" borderId="9" applyNumberFormat="0" applyFill="0" applyAlignment="0" applyProtection="0"/>
    <xf numFmtId="0" fontId="8" fillId="3" borderId="0" applyNumberFormat="0" applyBorder="0" applyAlignment="0" applyProtection="0"/>
    <xf numFmtId="0" fontId="9" fillId="7" borderId="7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8" borderId="8" applyNumberFormat="0" applyFont="0" applyAlignment="0" applyProtection="0"/>
    <xf numFmtId="0" fontId="14" fillId="0" borderId="6" applyNumberFormat="0" applyFill="0" applyAlignment="0" applyProtection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" borderId="4" applyNumberFormat="0" applyAlignment="0" applyProtection="0"/>
    <xf numFmtId="0" fontId="18" fillId="6" borderId="4" applyNumberFormat="0" applyAlignment="0" applyProtection="0"/>
    <xf numFmtId="0" fontId="19" fillId="6" borderId="5" applyNumberFormat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</cellStyleXfs>
  <cellXfs count="111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21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1" xfId="0" applyFont="1" applyBorder="1" applyAlignment="1">
      <alignment horizontal="center"/>
    </xf>
    <xf numFmtId="1" fontId="3" fillId="0" borderId="21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2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/>
    </xf>
    <xf numFmtId="1" fontId="3" fillId="0" borderId="0" xfId="0" applyNumberFormat="1" applyFont="1"/>
    <xf numFmtId="0" fontId="23" fillId="0" borderId="0" xfId="0" applyFont="1" applyAlignment="1">
      <alignment horizontal="center" vertical="center"/>
    </xf>
    <xf numFmtId="0" fontId="2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34" borderId="0" xfId="0" applyFill="1"/>
    <xf numFmtId="1" fontId="3" fillId="0" borderId="19" xfId="0" applyNumberFormat="1" applyFont="1" applyBorder="1" applyAlignment="1">
      <alignment horizontal="center"/>
    </xf>
    <xf numFmtId="0" fontId="4" fillId="33" borderId="23" xfId="0" applyFont="1" applyFill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16" xfId="0" applyNumberFormat="1" applyFont="1" applyBorder="1" applyAlignment="1">
      <alignment horizontal="center"/>
    </xf>
    <xf numFmtId="0" fontId="0" fillId="35" borderId="0" xfId="0" applyFill="1"/>
    <xf numFmtId="0" fontId="31" fillId="34" borderId="0" xfId="0" applyFont="1" applyFill="1"/>
    <xf numFmtId="0" fontId="30" fillId="34" borderId="0" xfId="0" applyFont="1" applyFill="1"/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36" borderId="0" xfId="0" applyFill="1"/>
    <xf numFmtId="0" fontId="3" fillId="0" borderId="10" xfId="0" applyFont="1" applyBorder="1" applyAlignment="1">
      <alignment horizontal="center"/>
    </xf>
    <xf numFmtId="0" fontId="3" fillId="0" borderId="36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32" fillId="33" borderId="38" xfId="0" applyFont="1" applyFill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39" xfId="0" applyFont="1" applyBorder="1" applyAlignment="1">
      <alignment horizontal="right"/>
    </xf>
    <xf numFmtId="0" fontId="3" fillId="0" borderId="39" xfId="0" applyFont="1" applyBorder="1" applyAlignment="1">
      <alignment horizontal="center"/>
    </xf>
    <xf numFmtId="0" fontId="3" fillId="0" borderId="37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26" xfId="0" applyFont="1" applyBorder="1" applyAlignment="1">
      <alignment horizontal="right"/>
    </xf>
    <xf numFmtId="0" fontId="3" fillId="0" borderId="38" xfId="0" applyFont="1" applyBorder="1" applyAlignment="1">
      <alignment horizontal="right"/>
    </xf>
    <xf numFmtId="1" fontId="3" fillId="0" borderId="35" xfId="0" applyNumberFormat="1" applyFont="1" applyBorder="1" applyAlignment="1">
      <alignment horizontal="right"/>
    </xf>
    <xf numFmtId="0" fontId="3" fillId="0" borderId="41" xfId="0" applyFont="1" applyBorder="1" applyAlignment="1">
      <alignment horizontal="center"/>
    </xf>
    <xf numFmtId="1" fontId="3" fillId="0" borderId="34" xfId="0" applyNumberFormat="1" applyFont="1" applyBorder="1" applyAlignment="1">
      <alignment horizontal="right"/>
    </xf>
    <xf numFmtId="0" fontId="3" fillId="0" borderId="42" xfId="0" applyFont="1" applyBorder="1" applyAlignment="1">
      <alignment horizontal="center"/>
    </xf>
    <xf numFmtId="1" fontId="3" fillId="0" borderId="14" xfId="0" applyNumberFormat="1" applyFont="1" applyBorder="1" applyAlignment="1">
      <alignment horizontal="right"/>
    </xf>
    <xf numFmtId="1" fontId="3" fillId="0" borderId="29" xfId="0" applyNumberFormat="1" applyFont="1" applyBorder="1" applyAlignment="1">
      <alignment horizontal="right"/>
    </xf>
    <xf numFmtId="0" fontId="3" fillId="0" borderId="44" xfId="0" applyFont="1" applyBorder="1"/>
    <xf numFmtId="0" fontId="3" fillId="0" borderId="43" xfId="0" applyFont="1" applyBorder="1" applyAlignment="1">
      <alignment vertical="center"/>
    </xf>
    <xf numFmtId="1" fontId="3" fillId="0" borderId="29" xfId="0" applyNumberFormat="1" applyFont="1" applyBorder="1" applyAlignment="1">
      <alignment horizontal="right" vertical="center"/>
    </xf>
    <xf numFmtId="1" fontId="3" fillId="0" borderId="29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1" fontId="3" fillId="0" borderId="14" xfId="0" applyNumberFormat="1" applyFont="1" applyBorder="1" applyAlignment="1">
      <alignment horizontal="right" vertical="center"/>
    </xf>
    <xf numFmtId="1" fontId="3" fillId="0" borderId="14" xfId="0" applyNumberFormat="1" applyFont="1" applyBorder="1" applyAlignment="1">
      <alignment horizontal="center" vertical="center"/>
    </xf>
    <xf numFmtId="1" fontId="3" fillId="0" borderId="45" xfId="0" applyNumberFormat="1" applyFont="1" applyBorder="1" applyAlignment="1">
      <alignment horizontal="right" vertical="center"/>
    </xf>
    <xf numFmtId="1" fontId="3" fillId="0" borderId="45" xfId="0" applyNumberFormat="1" applyFont="1" applyBorder="1" applyAlignment="1">
      <alignment horizontal="center" vertical="center"/>
    </xf>
    <xf numFmtId="1" fontId="3" fillId="0" borderId="45" xfId="0" applyNumberFormat="1" applyFont="1" applyBorder="1" applyAlignment="1">
      <alignment horizontal="right"/>
    </xf>
    <xf numFmtId="1" fontId="3" fillId="0" borderId="46" xfId="0" applyNumberFormat="1" applyFont="1" applyBorder="1" applyAlignment="1">
      <alignment horizontal="right"/>
    </xf>
    <xf numFmtId="0" fontId="3" fillId="0" borderId="50" xfId="0" applyFont="1" applyBorder="1" applyAlignment="1">
      <alignment vertical="center"/>
    </xf>
    <xf numFmtId="1" fontId="32" fillId="0" borderId="47" xfId="0" applyNumberFormat="1" applyFont="1" applyBorder="1" applyAlignment="1">
      <alignment vertical="center"/>
    </xf>
    <xf numFmtId="0" fontId="32" fillId="0" borderId="29" xfId="0" applyFont="1" applyBorder="1" applyAlignment="1">
      <alignment vertical="center"/>
    </xf>
    <xf numFmtId="1" fontId="32" fillId="0" borderId="29" xfId="0" applyNumberFormat="1" applyFont="1" applyBorder="1" applyAlignment="1">
      <alignment vertical="center"/>
    </xf>
    <xf numFmtId="1" fontId="32" fillId="0" borderId="48" xfId="0" applyNumberFormat="1" applyFont="1" applyBorder="1" applyAlignment="1">
      <alignment vertical="center"/>
    </xf>
    <xf numFmtId="0" fontId="32" fillId="0" borderId="14" xfId="0" applyFont="1" applyBorder="1" applyAlignment="1">
      <alignment vertical="center"/>
    </xf>
    <xf numFmtId="1" fontId="32" fillId="0" borderId="14" xfId="0" applyNumberFormat="1" applyFont="1" applyBorder="1" applyAlignment="1">
      <alignment vertical="center"/>
    </xf>
    <xf numFmtId="1" fontId="32" fillId="0" borderId="49" xfId="0" applyNumberFormat="1" applyFont="1" applyBorder="1" applyAlignment="1">
      <alignment vertical="center"/>
    </xf>
    <xf numFmtId="0" fontId="32" fillId="0" borderId="45" xfId="0" applyFont="1" applyBorder="1" applyAlignment="1">
      <alignment vertical="center"/>
    </xf>
    <xf numFmtId="1" fontId="32" fillId="0" borderId="45" xfId="0" applyNumberFormat="1" applyFont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32" fillId="0" borderId="15" xfId="0" applyFont="1" applyBorder="1" applyAlignment="1">
      <alignment horizontal="left"/>
    </xf>
    <xf numFmtId="0" fontId="32" fillId="0" borderId="14" xfId="0" applyFont="1" applyBorder="1" applyAlignment="1">
      <alignment horizontal="left"/>
    </xf>
    <xf numFmtId="0" fontId="32" fillId="0" borderId="35" xfId="0" applyFont="1" applyBorder="1" applyAlignment="1">
      <alignment horizontal="left"/>
    </xf>
    <xf numFmtId="0" fontId="3" fillId="0" borderId="28" xfId="0" applyFont="1" applyBorder="1" applyAlignment="1">
      <alignment horizontal="left"/>
    </xf>
    <xf numFmtId="0" fontId="3" fillId="0" borderId="29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22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25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164" fontId="4" fillId="0" borderId="27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0" fontId="32" fillId="0" borderId="3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40" xfId="0" applyFont="1" applyBorder="1" applyAlignment="1">
      <alignment horizontal="center"/>
    </xf>
    <xf numFmtId="0" fontId="3" fillId="0" borderId="39" xfId="0" applyFont="1" applyBorder="1" applyAlignment="1">
      <alignment horizontal="center"/>
    </xf>
    <xf numFmtId="0" fontId="3" fillId="0" borderId="38" xfId="0" applyFont="1" applyBorder="1" applyAlignment="1">
      <alignment horizontal="center"/>
    </xf>
    <xf numFmtId="0" fontId="21" fillId="0" borderId="12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center"/>
    </xf>
    <xf numFmtId="0" fontId="3" fillId="0" borderId="44" xfId="0" applyFont="1" applyBorder="1" applyAlignment="1">
      <alignment vertical="center"/>
    </xf>
    <xf numFmtId="1" fontId="32" fillId="0" borderId="51" xfId="0" applyNumberFormat="1" applyFont="1" applyBorder="1" applyAlignment="1">
      <alignment vertical="center"/>
    </xf>
    <xf numFmtId="0" fontId="32" fillId="0" borderId="27" xfId="0" applyFont="1" applyBorder="1" applyAlignment="1">
      <alignment vertical="center"/>
    </xf>
    <xf numFmtId="1" fontId="32" fillId="0" borderId="27" xfId="0" applyNumberFormat="1" applyFont="1" applyBorder="1" applyAlignment="1">
      <alignment vertical="center"/>
    </xf>
    <xf numFmtId="1" fontId="3" fillId="0" borderId="27" xfId="0" applyNumberFormat="1" applyFont="1" applyBorder="1" applyAlignment="1">
      <alignment horizontal="right" vertical="center"/>
    </xf>
    <xf numFmtId="1" fontId="3" fillId="0" borderId="27" xfId="0" applyNumberFormat="1" applyFont="1" applyBorder="1" applyAlignment="1">
      <alignment horizontal="center" vertical="center"/>
    </xf>
    <xf numFmtId="1" fontId="3" fillId="0" borderId="27" xfId="0" applyNumberFormat="1" applyFont="1" applyBorder="1" applyAlignment="1">
      <alignment horizontal="right"/>
    </xf>
    <xf numFmtId="1" fontId="3" fillId="0" borderId="42" xfId="0" applyNumberFormat="1" applyFont="1" applyBorder="1" applyAlignment="1">
      <alignment horizontal="right"/>
    </xf>
  </cellXfs>
  <cellStyles count="43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" xfId="1" builtinId="15" customBuiltin="1"/>
    <cellStyle name="Neutrální 2" xfId="28" xr:uid="{00000000-0005-0000-0000-00001A000000}"/>
    <cellStyle name="Normální" xfId="0" builtinId="0"/>
    <cellStyle name="Normální 2" xfId="2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5">
    <dxf>
      <font>
        <b/>
        <i val="0"/>
        <color auto="1"/>
      </font>
      <fill>
        <patternFill>
          <bgColor rgb="FFFF0000"/>
        </patternFill>
      </fill>
    </dxf>
    <dxf>
      <font>
        <b/>
        <i val="0"/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6</xdr:row>
      <xdr:rowOff>136306</xdr:rowOff>
    </xdr:from>
    <xdr:to>
      <xdr:col>6</xdr:col>
      <xdr:colOff>600075</xdr:colOff>
      <xdr:row>8</xdr:row>
      <xdr:rowOff>2956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543425" y="1441231"/>
          <a:ext cx="657225" cy="228600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cs-CZ" sz="11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modře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Q15"/>
  <sheetViews>
    <sheetView tabSelected="1" topLeftCell="A7" zoomScale="130" zoomScaleNormal="130" workbookViewId="0">
      <selection activeCell="G26" sqref="G26"/>
    </sheetView>
  </sheetViews>
  <sheetFormatPr defaultRowHeight="10.5" x14ac:dyDescent="0.15"/>
  <cols>
    <col min="1" max="1" width="6.796875" style="2" customWidth="1"/>
    <col min="2" max="2" width="9.09765625" style="2" customWidth="1"/>
    <col min="3" max="3" width="6.8984375" style="2" customWidth="1"/>
    <col min="4" max="4" width="7.19921875" style="2" customWidth="1"/>
    <col min="5" max="5" width="6.8984375" style="2" customWidth="1"/>
    <col min="6" max="6" width="9.09765625" style="2" customWidth="1"/>
    <col min="7" max="8" width="7.19921875" style="2" customWidth="1"/>
    <col min="9" max="9" width="6.8984375" style="2" customWidth="1"/>
    <col min="10" max="10" width="5.69921875" style="10" customWidth="1"/>
    <col min="11" max="11" width="2.5" style="5" customWidth="1"/>
    <col min="12" max="12" width="5.69921875" style="10" customWidth="1"/>
    <col min="13" max="13" width="2.5" style="10" customWidth="1"/>
    <col min="14" max="14" width="4.69921875" style="10" customWidth="1"/>
    <col min="15" max="16384" width="8.796875" style="2"/>
  </cols>
  <sheetData>
    <row r="1" spans="1:17" s="1" customFormat="1" ht="37.5" customHeight="1" thickBot="1" x14ac:dyDescent="0.2">
      <c r="A1" s="70" t="s">
        <v>12</v>
      </c>
      <c r="B1" s="71"/>
      <c r="C1" s="71"/>
      <c r="D1" s="71"/>
      <c r="E1" s="23" t="s">
        <v>13</v>
      </c>
      <c r="F1" s="24" t="s">
        <v>14</v>
      </c>
      <c r="G1" s="25" t="s">
        <v>15</v>
      </c>
      <c r="H1" s="78" t="s">
        <v>58</v>
      </c>
      <c r="I1" s="79"/>
      <c r="J1" s="67" t="s">
        <v>29</v>
      </c>
      <c r="K1" s="68"/>
      <c r="L1" s="68"/>
      <c r="M1" s="68"/>
      <c r="N1" s="69"/>
      <c r="O1" s="9"/>
    </row>
    <row r="2" spans="1:17" ht="16.5" customHeight="1" thickBot="1" x14ac:dyDescent="0.2">
      <c r="A2" s="75" t="s">
        <v>7</v>
      </c>
      <c r="B2" s="76"/>
      <c r="C2" s="76"/>
      <c r="D2" s="77"/>
      <c r="E2" s="17" t="s">
        <v>56</v>
      </c>
      <c r="F2" s="28"/>
      <c r="G2" s="29"/>
      <c r="H2" s="80" t="s">
        <v>48</v>
      </c>
      <c r="I2" s="85" t="s">
        <v>49</v>
      </c>
      <c r="J2" s="36"/>
      <c r="K2" s="27"/>
      <c r="L2" s="30"/>
      <c r="M2" s="30"/>
      <c r="N2" s="37"/>
      <c r="O2" s="5"/>
    </row>
    <row r="3" spans="1:17" ht="16.5" customHeight="1" thickBot="1" x14ac:dyDescent="0.2">
      <c r="A3" s="89" t="s">
        <v>50</v>
      </c>
      <c r="B3" s="90"/>
      <c r="C3" s="90"/>
      <c r="D3" s="91"/>
      <c r="E3" s="18">
        <f>IF(E2="δp = 3 cm",30*SQRT(2),IF(E2="2. TP",1.7*80,1.7*140))</f>
        <v>42.426406871192853</v>
      </c>
      <c r="F3" s="16">
        <f>COUNTIF(J10:J15,"&gt;"&amp;E3)</f>
        <v>0</v>
      </c>
      <c r="G3" s="7">
        <f>(1-F3/COUNTA(C10:C15))*100</f>
        <v>100</v>
      </c>
      <c r="H3" s="81"/>
      <c r="I3" s="81"/>
      <c r="J3" s="98" t="str">
        <f>IF(AND(F3&lt;1,F5&lt;1),"přesnost splněna",IF(AND(G3&gt;=95,MAX(J10:J15)&lt;1.2*E3,G5&gt;=95,MAX(L10:L15)&lt;1.2*E5),"přesnost překročena","NEVYHOVUJÍCÍ přesnost"))</f>
        <v>přesnost splněna</v>
      </c>
      <c r="K3" s="99"/>
      <c r="L3" s="99"/>
      <c r="M3" s="99"/>
      <c r="N3" s="100"/>
      <c r="O3" s="12"/>
    </row>
    <row r="4" spans="1:17" ht="16.5" customHeight="1" thickBot="1" x14ac:dyDescent="0.2">
      <c r="A4" s="89" t="s">
        <v>8</v>
      </c>
      <c r="B4" s="90"/>
      <c r="C4" s="90"/>
      <c r="D4" s="91"/>
      <c r="E4" s="17" t="s">
        <v>57</v>
      </c>
      <c r="F4" s="8"/>
      <c r="G4" s="6"/>
      <c r="H4" s="82"/>
      <c r="I4" s="82"/>
      <c r="J4" s="98"/>
      <c r="K4" s="99"/>
      <c r="L4" s="99"/>
      <c r="M4" s="99"/>
      <c r="N4" s="100"/>
      <c r="O4" s="4"/>
    </row>
    <row r="5" spans="1:17" ht="16.5" customHeight="1" thickBot="1" x14ac:dyDescent="0.2">
      <c r="A5" s="89" t="s">
        <v>51</v>
      </c>
      <c r="B5" s="90"/>
      <c r="C5" s="90"/>
      <c r="D5" s="91"/>
      <c r="E5" s="19">
        <f>IF(E4="δh = 3 cm",30*SQRT(2),IF(E4="2. TP",IF(E6="ANO",2*70,2*SQRT(2)*70),IF(E6="ANO",2*120,2*SQRT(2)*120)))</f>
        <v>42.426406871192853</v>
      </c>
      <c r="F5" s="16">
        <f>COUNTIF(L10:L15,"&gt;"&amp;E5)</f>
        <v>0</v>
      </c>
      <c r="G5" s="7">
        <f>(1-F5/COUNTA(E10:E15))*100</f>
        <v>100</v>
      </c>
      <c r="H5" s="83">
        <f>IF(E2="Up = 3 cm",SQRT(0.5*(SUMSQ(J10:J15)/(COUNT(J10:J15)*2))),SQRT(0.5*(SUMSQ(J10:J15)/(COUNT(J10:J15)*IF(E6="ANO",1,2)))))</f>
        <v>13.73711517572398</v>
      </c>
      <c r="I5" s="83">
        <f>IF(E4="Uh = 3 cm",SQRT((SUMSQ(L10:L15)/(COUNT(L10:L15)*2))),SQRT((SUMSQ(L10:L15)/(COUNT(L10:L15)*IF(E6="ANO",1,2)))))</f>
        <v>17.308475765741264</v>
      </c>
      <c r="J5" s="98"/>
      <c r="K5" s="99"/>
      <c r="L5" s="99"/>
      <c r="M5" s="99"/>
      <c r="N5" s="100"/>
      <c r="O5" s="4"/>
    </row>
    <row r="6" spans="1:17" ht="13.5" customHeight="1" x14ac:dyDescent="0.2">
      <c r="A6" s="72" t="s">
        <v>9</v>
      </c>
      <c r="B6" s="73"/>
      <c r="C6" s="73"/>
      <c r="D6" s="74"/>
      <c r="E6" s="31" t="s">
        <v>11</v>
      </c>
      <c r="F6" s="32"/>
      <c r="G6" s="33"/>
      <c r="H6" s="84"/>
      <c r="I6" s="84"/>
      <c r="J6" s="38"/>
      <c r="K6" s="35"/>
      <c r="L6" s="34"/>
      <c r="M6" s="34"/>
      <c r="N6" s="39"/>
      <c r="O6" s="5"/>
    </row>
    <row r="7" spans="1:17" ht="14.25" customHeight="1" x14ac:dyDescent="0.15">
      <c r="A7" s="92" t="s">
        <v>52</v>
      </c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  <c r="M7" s="93"/>
      <c r="N7" s="94"/>
      <c r="O7" s="5"/>
    </row>
    <row r="8" spans="1:17" ht="29.25" customHeight="1" x14ac:dyDescent="0.15">
      <c r="A8" s="95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7"/>
      <c r="O8" s="5"/>
    </row>
    <row r="9" spans="1:17" ht="14.25" customHeight="1" thickBot="1" x14ac:dyDescent="0.2">
      <c r="A9" s="46" t="s">
        <v>53</v>
      </c>
      <c r="B9" s="8" t="s">
        <v>0</v>
      </c>
      <c r="C9" s="6" t="s">
        <v>2</v>
      </c>
      <c r="D9" s="6" t="s">
        <v>3</v>
      </c>
      <c r="E9" s="41" t="s">
        <v>4</v>
      </c>
      <c r="F9" s="8" t="s">
        <v>1</v>
      </c>
      <c r="G9" s="6" t="s">
        <v>2</v>
      </c>
      <c r="H9" s="6" t="s">
        <v>3</v>
      </c>
      <c r="I9" s="6" t="s">
        <v>4</v>
      </c>
      <c r="J9" s="86" t="s">
        <v>43</v>
      </c>
      <c r="K9" s="87"/>
      <c r="L9" s="86" t="s">
        <v>44</v>
      </c>
      <c r="M9" s="88"/>
      <c r="N9" s="43" t="s">
        <v>55</v>
      </c>
      <c r="O9" s="5"/>
    </row>
    <row r="10" spans="1:17" x14ac:dyDescent="0.15">
      <c r="A10" s="47">
        <v>4001</v>
      </c>
      <c r="B10" s="58">
        <v>220114071292</v>
      </c>
      <c r="C10" s="59">
        <v>547836.304</v>
      </c>
      <c r="D10" s="59">
        <v>1127315.324</v>
      </c>
      <c r="E10" s="59">
        <v>223.54900000000001</v>
      </c>
      <c r="F10" s="60">
        <v>2</v>
      </c>
      <c r="G10" s="59">
        <v>547836.31700000004</v>
      </c>
      <c r="H10" s="59">
        <v>1127315.311</v>
      </c>
      <c r="I10" s="59">
        <v>223.52</v>
      </c>
      <c r="J10" s="48">
        <f t="shared" ref="J10:J15" si="0">IF(ISNUMBER(C10),SQRT((G10-C10)^2+(H10-D10)^2)*1000,"")</f>
        <v>18.384776360899618</v>
      </c>
      <c r="K10" s="49" t="str">
        <f t="shared" ref="K10:K15" si="1">IF(J10&gt;$E$3,IF(J10&gt;1.2*$E$3,IF(J10="","","x"),"-"),"")</f>
        <v/>
      </c>
      <c r="L10" s="48">
        <f t="shared" ref="L10:L15" si="2">IF(ISNUMBER(E10),SQRT((I10-E10)^2)*1000,"")</f>
        <v>28.999999999996362</v>
      </c>
      <c r="M10" s="45" t="str">
        <f t="shared" ref="M10:M15" si="3">IF(L10&gt;$E$5,IF(L10&gt;1.2*$E$5,IF(L10="","","x"),"-"),"")</f>
        <v/>
      </c>
      <c r="N10" s="42"/>
      <c r="P10" s="11"/>
      <c r="Q10" s="11"/>
    </row>
    <row r="11" spans="1:17" x14ac:dyDescent="0.15">
      <c r="A11" s="50"/>
      <c r="B11" s="61">
        <v>220105260008</v>
      </c>
      <c r="C11" s="62">
        <v>547827.23499999999</v>
      </c>
      <c r="D11" s="62">
        <v>1127380.3629999999</v>
      </c>
      <c r="E11" s="62">
        <v>223.69399999999999</v>
      </c>
      <c r="F11" s="63">
        <v>6</v>
      </c>
      <c r="G11" s="62">
        <v>547827.23199999996</v>
      </c>
      <c r="H11" s="62">
        <v>1127380.361</v>
      </c>
      <c r="I11" s="62">
        <v>223.67599999999999</v>
      </c>
      <c r="J11" s="51">
        <f t="shared" si="0"/>
        <v>3.6055512207038811</v>
      </c>
      <c r="K11" s="52" t="str">
        <f t="shared" si="1"/>
        <v/>
      </c>
      <c r="L11" s="51">
        <f t="shared" si="2"/>
        <v>18.000000000000682</v>
      </c>
      <c r="M11" s="44" t="str">
        <f t="shared" si="3"/>
        <v/>
      </c>
      <c r="N11" s="40"/>
      <c r="P11" s="11"/>
      <c r="Q11" s="11"/>
    </row>
    <row r="12" spans="1:17" x14ac:dyDescent="0.15">
      <c r="A12" s="50"/>
      <c r="B12" s="61">
        <v>220114097674</v>
      </c>
      <c r="C12" s="62">
        <v>547818.97</v>
      </c>
      <c r="D12" s="62">
        <v>1127424.8459999999</v>
      </c>
      <c r="E12" s="62">
        <v>223.78899999999999</v>
      </c>
      <c r="F12" s="63">
        <v>13</v>
      </c>
      <c r="G12" s="62">
        <v>547819.00699999998</v>
      </c>
      <c r="H12" s="62">
        <v>1127424.865</v>
      </c>
      <c r="I12" s="62">
        <v>223.791</v>
      </c>
      <c r="J12" s="51">
        <f t="shared" si="0"/>
        <v>41.593268736103191</v>
      </c>
      <c r="K12" s="52" t="str">
        <f t="shared" si="1"/>
        <v/>
      </c>
      <c r="L12" s="51">
        <f t="shared" si="2"/>
        <v>2.0000000000095497</v>
      </c>
      <c r="M12" s="44" t="str">
        <f t="shared" si="3"/>
        <v/>
      </c>
      <c r="N12" s="40"/>
      <c r="P12" s="11"/>
      <c r="Q12" s="11"/>
    </row>
    <row r="13" spans="1:17" x14ac:dyDescent="0.15">
      <c r="A13" s="50"/>
      <c r="B13" s="61">
        <v>220105230025</v>
      </c>
      <c r="C13" s="62">
        <v>547809.84</v>
      </c>
      <c r="D13" s="62">
        <v>1127468.571</v>
      </c>
      <c r="E13" s="62">
        <v>223.59299999999999</v>
      </c>
      <c r="F13" s="63">
        <v>16</v>
      </c>
      <c r="G13" s="62">
        <v>547809.81000000006</v>
      </c>
      <c r="H13" s="62">
        <v>1127468.6000000001</v>
      </c>
      <c r="I13" s="62">
        <v>223.58</v>
      </c>
      <c r="J13" s="51">
        <f t="shared" si="0"/>
        <v>41.725292093755307</v>
      </c>
      <c r="K13" s="52" t="str">
        <f t="shared" si="1"/>
        <v/>
      </c>
      <c r="L13" s="51">
        <f t="shared" si="2"/>
        <v>12.999999999976808</v>
      </c>
      <c r="M13" s="44" t="str">
        <f t="shared" si="3"/>
        <v/>
      </c>
      <c r="N13" s="40"/>
      <c r="P13" s="11"/>
      <c r="Q13" s="11"/>
    </row>
    <row r="14" spans="1:17" x14ac:dyDescent="0.15">
      <c r="A14" s="103"/>
      <c r="B14" s="104">
        <v>220105230170</v>
      </c>
      <c r="C14" s="105">
        <v>547805.28500000003</v>
      </c>
      <c r="D14" s="105">
        <v>1127468.017</v>
      </c>
      <c r="E14" s="105">
        <v>223.63800000000001</v>
      </c>
      <c r="F14" s="106">
        <v>17</v>
      </c>
      <c r="G14" s="105">
        <v>547805.30599999998</v>
      </c>
      <c r="H14" s="105">
        <v>1127468.0319999999</v>
      </c>
      <c r="I14" s="105">
        <v>223.614</v>
      </c>
      <c r="J14" s="107">
        <f t="shared" si="0"/>
        <v>25.806975700658842</v>
      </c>
      <c r="K14" s="108" t="str">
        <f t="shared" si="1"/>
        <v/>
      </c>
      <c r="L14" s="107">
        <f t="shared" si="2"/>
        <v>24.000000000000909</v>
      </c>
      <c r="M14" s="109" t="str">
        <f t="shared" si="3"/>
        <v/>
      </c>
      <c r="N14" s="110"/>
      <c r="P14" s="11"/>
      <c r="Q14" s="11"/>
    </row>
    <row r="15" spans="1:17" ht="11.25" thickBot="1" x14ac:dyDescent="0.2">
      <c r="A15" s="57"/>
      <c r="B15" s="64">
        <v>220105230138</v>
      </c>
      <c r="C15" s="65">
        <v>547802.97</v>
      </c>
      <c r="D15" s="65">
        <v>1127486.074</v>
      </c>
      <c r="E15" s="65">
        <v>223.751</v>
      </c>
      <c r="F15" s="66">
        <v>19</v>
      </c>
      <c r="G15" s="65">
        <v>547802.96499999997</v>
      </c>
      <c r="H15" s="65">
        <v>1127486.07</v>
      </c>
      <c r="I15" s="65">
        <v>223.71</v>
      </c>
      <c r="J15" s="53">
        <f t="shared" si="0"/>
        <v>6.403124214306593</v>
      </c>
      <c r="K15" s="54" t="str">
        <f t="shared" si="1"/>
        <v/>
      </c>
      <c r="L15" s="53">
        <f t="shared" si="2"/>
        <v>40.999999999996817</v>
      </c>
      <c r="M15" s="55" t="str">
        <f t="shared" si="3"/>
        <v/>
      </c>
      <c r="N15" s="56"/>
      <c r="P15" s="11"/>
      <c r="Q15" s="11"/>
    </row>
  </sheetData>
  <mergeCells count="17">
    <mergeCell ref="J9:K9"/>
    <mergeCell ref="L9:M9"/>
    <mergeCell ref="A3:D3"/>
    <mergeCell ref="A4:D4"/>
    <mergeCell ref="A5:D5"/>
    <mergeCell ref="A7:N7"/>
    <mergeCell ref="A8:N8"/>
    <mergeCell ref="J3:N5"/>
    <mergeCell ref="J1:N1"/>
    <mergeCell ref="A1:D1"/>
    <mergeCell ref="A6:D6"/>
    <mergeCell ref="A2:D2"/>
    <mergeCell ref="H1:I1"/>
    <mergeCell ref="H2:H4"/>
    <mergeCell ref="H5:H6"/>
    <mergeCell ref="I2:I4"/>
    <mergeCell ref="I5:I6"/>
  </mergeCells>
  <phoneticPr fontId="34" type="noConversion"/>
  <conditionalFormatting sqref="F3">
    <cfRule type="colorScale" priority="11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9">
      <colorScale>
        <cfvo type="num" val="0"/>
        <cfvo type="num" val="1"/>
        <color rgb="FF00B050"/>
        <color rgb="FFFF0000"/>
      </colorScale>
    </cfRule>
  </conditionalFormatting>
  <conditionalFormatting sqref="G3">
    <cfRule type="colorScale" priority="13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12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J3">
    <cfRule type="containsText" dxfId="4" priority="6" operator="containsText" text="NEVYHOVUJÍCÍ přesnost">
      <formula>NOT(ISERROR(SEARCH("NEVYHOVUJÍCÍ přesnost",J3)))</formula>
    </cfRule>
    <cfRule type="containsText" dxfId="3" priority="7" operator="containsText" text="přesnost překročena">
      <formula>NOT(ISERROR(SEARCH("přesnost překročena",J3)))</formula>
    </cfRule>
    <cfRule type="containsText" dxfId="2" priority="8" operator="containsText" text="přesnost splněna">
      <formula>NOT(ISERROR(SEARCH("přesnost splněna",J3)))</formula>
    </cfRule>
  </conditionalFormatting>
  <conditionalFormatting sqref="K10:K15 M10:N15">
    <cfRule type="containsText" dxfId="0" priority="5" operator="containsText" text="x">
      <formula>NOT(ISERROR(SEARCH("x",K10)))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&amp;L&amp;8SŽ M20/MP010&amp;C&amp;"Verdana,Tučné"Protokol ověření přesnosti měření&amp;R&amp;8Příloha č. 7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D3BF0CF7-4B1A-4CB9-82F6-22F47BCC0C22}">
            <xm:f>NOT(ISERROR(SEARCH("-",K10)))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K10:K15 M10:N15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disablePrompts="1" count="3">
        <x14:dataValidation type="list" allowBlank="1" showInputMessage="1" showErrorMessage="1" xr:uid="{00000000-0002-0000-0000-000000000000}">
          <x14:formula1>
            <xm:f>x!$C$2:$C$3</xm:f>
          </x14:formula1>
          <xm:sqref>E6</xm:sqref>
        </x14:dataValidation>
        <x14:dataValidation type="list" allowBlank="1" showInputMessage="1" showErrorMessage="1" xr:uid="{00000000-0002-0000-0000-000001000000}">
          <x14:formula1>
            <xm:f>x!$A$2:$A$4</xm:f>
          </x14:formula1>
          <xm:sqref>E2</xm:sqref>
        </x14:dataValidation>
        <x14:dataValidation type="list" allowBlank="1" showInputMessage="1" showErrorMessage="1" xr:uid="{00000000-0002-0000-0000-000002000000}">
          <x14:formula1>
            <xm:f>x!$B$2:$B$4</xm:f>
          </x14:formula1>
          <xm:sqref>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2:C4"/>
  <sheetViews>
    <sheetView workbookViewId="0">
      <selection activeCell="D8" sqref="D8"/>
    </sheetView>
  </sheetViews>
  <sheetFormatPr defaultRowHeight="14.25" x14ac:dyDescent="0.2"/>
  <sheetData>
    <row r="2" spans="1:3" x14ac:dyDescent="0.2">
      <c r="A2" t="s">
        <v>56</v>
      </c>
      <c r="B2" t="s">
        <v>57</v>
      </c>
      <c r="C2" t="s">
        <v>10</v>
      </c>
    </row>
    <row r="3" spans="1:3" x14ac:dyDescent="0.2">
      <c r="A3" t="s">
        <v>5</v>
      </c>
      <c r="B3" t="s">
        <v>5</v>
      </c>
      <c r="C3" t="s">
        <v>11</v>
      </c>
    </row>
    <row r="4" spans="1:3" x14ac:dyDescent="0.2">
      <c r="A4" t="s">
        <v>6</v>
      </c>
      <c r="B4" t="s">
        <v>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34"/>
  <sheetViews>
    <sheetView zoomScaleNormal="100" workbookViewId="0">
      <selection activeCell="M22" sqref="M22"/>
    </sheetView>
  </sheetViews>
  <sheetFormatPr defaultRowHeight="14.25" x14ac:dyDescent="0.2"/>
  <cols>
    <col min="1" max="1" width="4.296875" customWidth="1"/>
    <col min="3" max="3" width="11.5" customWidth="1"/>
  </cols>
  <sheetData>
    <row r="1" spans="1:10" ht="27.75" customHeight="1" x14ac:dyDescent="0.25">
      <c r="A1" s="102" t="s">
        <v>41</v>
      </c>
      <c r="B1" s="102"/>
      <c r="C1" s="102"/>
      <c r="D1" s="102"/>
      <c r="E1" s="102"/>
      <c r="F1" s="102"/>
      <c r="G1" s="102"/>
      <c r="H1" s="102"/>
      <c r="I1" s="102"/>
    </row>
    <row r="2" spans="1:10" ht="30.75" customHeight="1" x14ac:dyDescent="0.2">
      <c r="A2" s="101" t="s">
        <v>16</v>
      </c>
      <c r="B2" s="101"/>
      <c r="C2" s="101"/>
      <c r="D2" s="101"/>
      <c r="E2" s="101"/>
      <c r="F2" s="101"/>
      <c r="G2" s="101"/>
      <c r="H2" s="101"/>
      <c r="I2" s="101"/>
    </row>
    <row r="3" spans="1:10" x14ac:dyDescent="0.2">
      <c r="C3" s="3"/>
    </row>
    <row r="4" spans="1:10" x14ac:dyDescent="0.2">
      <c r="A4" s="13" t="s">
        <v>17</v>
      </c>
      <c r="C4" s="3"/>
    </row>
    <row r="5" spans="1:10" ht="29.25" customHeight="1" x14ac:dyDescent="0.2">
      <c r="A5" s="101" t="s">
        <v>42</v>
      </c>
      <c r="B5" s="101"/>
      <c r="C5" s="101"/>
      <c r="D5" s="101"/>
      <c r="E5" s="101"/>
      <c r="F5" s="101"/>
      <c r="G5" s="101"/>
      <c r="H5" s="101"/>
      <c r="I5" s="101"/>
      <c r="J5" s="101"/>
    </row>
    <row r="6" spans="1:10" x14ac:dyDescent="0.2">
      <c r="C6" s="3"/>
    </row>
    <row r="7" spans="1:10" x14ac:dyDescent="0.2">
      <c r="A7" s="13" t="s">
        <v>18</v>
      </c>
      <c r="C7" s="3"/>
    </row>
    <row r="8" spans="1:10" x14ac:dyDescent="0.2">
      <c r="A8" t="s">
        <v>19</v>
      </c>
      <c r="C8" s="3"/>
    </row>
    <row r="9" spans="1:10" x14ac:dyDescent="0.2">
      <c r="A9" t="s">
        <v>47</v>
      </c>
      <c r="C9" s="3"/>
    </row>
    <row r="10" spans="1:10" x14ac:dyDescent="0.2">
      <c r="A10" t="s">
        <v>20</v>
      </c>
      <c r="C10" s="3"/>
    </row>
    <row r="11" spans="1:10" x14ac:dyDescent="0.2">
      <c r="A11" t="s">
        <v>21</v>
      </c>
      <c r="C11" s="3"/>
    </row>
    <row r="12" spans="1:10" x14ac:dyDescent="0.2">
      <c r="A12" t="s">
        <v>40</v>
      </c>
      <c r="C12" s="3"/>
    </row>
    <row r="14" spans="1:10" x14ac:dyDescent="0.2">
      <c r="A14" s="13" t="s">
        <v>22</v>
      </c>
    </row>
    <row r="15" spans="1:10" x14ac:dyDescent="0.2">
      <c r="A15" t="s">
        <v>26</v>
      </c>
    </row>
    <row r="16" spans="1:10" x14ac:dyDescent="0.2">
      <c r="A16" t="s">
        <v>27</v>
      </c>
    </row>
    <row r="17" spans="1:11" ht="30" customHeight="1" x14ac:dyDescent="0.2">
      <c r="A17" s="101" t="s">
        <v>28</v>
      </c>
      <c r="B17" s="101"/>
      <c r="C17" s="101"/>
      <c r="D17" s="101"/>
      <c r="E17" s="101"/>
      <c r="F17" s="101"/>
      <c r="G17" s="101"/>
      <c r="H17" s="101"/>
      <c r="I17" s="101"/>
    </row>
    <row r="18" spans="1:11" x14ac:dyDescent="0.2">
      <c r="A18" t="s">
        <v>30</v>
      </c>
      <c r="B18" s="14"/>
      <c r="C18" s="14"/>
      <c r="D18" s="14"/>
      <c r="E18" s="14"/>
      <c r="F18" s="14"/>
      <c r="G18" s="14"/>
      <c r="H18" s="14"/>
      <c r="I18" s="14"/>
    </row>
    <row r="19" spans="1:11" x14ac:dyDescent="0.2">
      <c r="B19" s="20" t="s">
        <v>23</v>
      </c>
      <c r="C19" s="20"/>
    </row>
    <row r="20" spans="1:11" x14ac:dyDescent="0.2">
      <c r="B20" t="s">
        <v>35</v>
      </c>
    </row>
    <row r="21" spans="1:11" x14ac:dyDescent="0.2">
      <c r="B21" s="26" t="s">
        <v>24</v>
      </c>
      <c r="C21" s="26"/>
    </row>
    <row r="22" spans="1:11" x14ac:dyDescent="0.2">
      <c r="B22" t="s">
        <v>36</v>
      </c>
    </row>
    <row r="23" spans="1:11" x14ac:dyDescent="0.2">
      <c r="B23" s="21" t="s">
        <v>25</v>
      </c>
      <c r="C23" s="22"/>
    </row>
    <row r="24" spans="1:11" x14ac:dyDescent="0.2">
      <c r="B24" t="s">
        <v>37</v>
      </c>
    </row>
    <row r="25" spans="1:11" x14ac:dyDescent="0.2">
      <c r="B25" t="s">
        <v>31</v>
      </c>
    </row>
    <row r="26" spans="1:11" x14ac:dyDescent="0.2">
      <c r="A26" t="s">
        <v>34</v>
      </c>
    </row>
    <row r="27" spans="1:11" x14ac:dyDescent="0.2">
      <c r="B27" t="s">
        <v>38</v>
      </c>
    </row>
    <row r="28" spans="1:11" x14ac:dyDescent="0.2">
      <c r="C28" s="26" t="s">
        <v>45</v>
      </c>
    </row>
    <row r="29" spans="1:11" x14ac:dyDescent="0.2">
      <c r="C29" s="15" t="s">
        <v>46</v>
      </c>
    </row>
    <row r="30" spans="1:11" ht="31.5" customHeight="1" x14ac:dyDescent="0.2">
      <c r="B30" s="101" t="s">
        <v>39</v>
      </c>
      <c r="C30" s="101"/>
      <c r="D30" s="101"/>
      <c r="E30" s="101"/>
      <c r="F30" s="101"/>
      <c r="G30" s="101"/>
      <c r="H30" s="101"/>
      <c r="I30" s="101"/>
      <c r="J30" s="101"/>
      <c r="K30" s="101"/>
    </row>
    <row r="31" spans="1:11" x14ac:dyDescent="0.2">
      <c r="B31" s="14"/>
      <c r="C31" s="14"/>
      <c r="D31" s="14"/>
      <c r="E31" s="14"/>
      <c r="F31" s="14"/>
      <c r="G31" s="14"/>
      <c r="H31" s="14"/>
      <c r="I31" s="14"/>
      <c r="J31" s="14"/>
    </row>
    <row r="32" spans="1:11" x14ac:dyDescent="0.2">
      <c r="A32" s="13" t="s">
        <v>32</v>
      </c>
    </row>
    <row r="33" spans="1:11" ht="30" customHeight="1" x14ac:dyDescent="0.2">
      <c r="A33" s="101" t="s">
        <v>54</v>
      </c>
      <c r="B33" s="101"/>
      <c r="C33" s="101"/>
      <c r="D33" s="101"/>
      <c r="E33" s="101"/>
      <c r="F33" s="101"/>
      <c r="G33" s="101"/>
      <c r="H33" s="101"/>
      <c r="I33" s="101"/>
      <c r="J33" s="101"/>
      <c r="K33" s="101"/>
    </row>
    <row r="34" spans="1:11" x14ac:dyDescent="0.2">
      <c r="A34" t="s">
        <v>33</v>
      </c>
    </row>
  </sheetData>
  <mergeCells count="6">
    <mergeCell ref="A33:K33"/>
    <mergeCell ref="A2:I2"/>
    <mergeCell ref="A17:I17"/>
    <mergeCell ref="B30:K30"/>
    <mergeCell ref="A1:I1"/>
    <mergeCell ref="A5:J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výpočet</vt:lpstr>
      <vt:lpstr>x</vt:lpstr>
      <vt:lpstr>návod</vt:lpstr>
      <vt:lpstr>výpočet!Oblast_tisku</vt:lpstr>
      <vt:lpstr>Up___3_cm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Röschl Jiří, Ing.</dc:creator>
  <cp:lastModifiedBy>uzivatel</cp:lastModifiedBy>
  <cp:lastPrinted>2020-04-30T06:25:32Z</cp:lastPrinted>
  <dcterms:created xsi:type="dcterms:W3CDTF">2020-03-18T10:51:30Z</dcterms:created>
  <dcterms:modified xsi:type="dcterms:W3CDTF">2025-04-07T08:54:03Z</dcterms:modified>
</cp:coreProperties>
</file>